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ese\3a-OSTATNÍ\VT\VT 2025\VT 123\1 výzva\"/>
    </mc:Choice>
  </mc:AlternateContent>
  <xr:revisionPtr revIDLastSave="0" documentId="13_ncr:1_{DBC91365-25B1-4296-8602-BDDB393544E2}" xr6:coauthVersionLast="47" xr6:coauthVersionMax="47" xr10:uidLastSave="{00000000-0000-0000-0000-000000000000}"/>
  <bookViews>
    <workbookView xWindow="2955" yWindow="1395" windowWidth="25590" windowHeight="1588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4" i="1" l="1"/>
  <c r="S15" i="1"/>
  <c r="T16" i="1"/>
  <c r="S16" i="1"/>
  <c r="S14" i="1"/>
  <c r="T13" i="1"/>
  <c r="S13" i="1"/>
  <c r="P16" i="1"/>
  <c r="P14" i="1"/>
  <c r="P13" i="1"/>
  <c r="T11" i="1" l="1"/>
  <c r="S12" i="1"/>
  <c r="T9" i="1" l="1"/>
  <c r="S10" i="1"/>
  <c r="T7" i="1" l="1"/>
  <c r="S8" i="1"/>
  <c r="S7" i="1" l="1"/>
  <c r="S9" i="1"/>
  <c r="P7" i="1"/>
  <c r="P9" i="1"/>
  <c r="S11" i="1" l="1"/>
  <c r="R19" i="1" s="1"/>
  <c r="P11" i="1"/>
  <c r="Q19" i="1" s="1"/>
</calcChain>
</file>

<file path=xl/sharedStrings.xml><?xml version="1.0" encoding="utf-8"?>
<sst xmlns="http://schemas.openxmlformats.org/spreadsheetml/2006/main" count="89" uniqueCount="63">
  <si>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</si>
  <si>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</si>
  <si>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</si>
  <si>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</si>
  <si>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</si>
  <si>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</si>
  <si>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</si>
  <si>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</si>
  <si>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</si>
  <si>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</si>
  <si>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</si>
  <si>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</si>
  <si>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30213200-7 - Tablety (PC) </t>
  </si>
  <si>
    <t>30231000-7 - Počítačové monitory a konzoly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</si>
  <si>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</si>
  <si>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</si>
  <si>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</si>
  <si>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</si>
  <si>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</si>
  <si>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</si>
  <si>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</si>
  <si>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</si>
  <si>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</si>
  <si>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</si>
  <si>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</si>
  <si>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</si>
  <si>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</si>
  <si>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</si>
  <si>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</si>
  <si>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</si>
  <si>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</si>
  <si>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</si>
  <si>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t>Pokud financováno z projektových prostředků, pak ŘEŠITEL uvede: NÁZEV A ČÍSLO DOTAČNÍHO PROJEKTU</t>
  </si>
  <si>
    <t>Samostatná faktura</t>
  </si>
  <si>
    <t xml:space="preserve">Příloha č. 2 Kupní smlouvy - technická specifikace
Výpočetní technika (III.) 123 - 2025 </t>
  </si>
  <si>
    <t>Notebook 16''</t>
  </si>
  <si>
    <t>Výkon procesoru v Passmark CPU více než 33 800 bodů. 
Operační paměť  64GB DDR5. 
Displej 16'', matný, rozlišení 1920 x 1200, svítivost min. 300 nits. 
Grafická karta dedikovaná, paměť  min. 8GB GDDR7, výkon min. 16 500.
Úložiště min. 1TB SSD M.2. 
Webkamera 1080px. 
Interní mikrofon. 
Obsahuje integrovaný bezdrátový adaptér WiFi 7 a bluetooth v5.4. 
Porty min.: 
2x Thunderbolt4 with Power Delivery &amp; DisplayPort 1.4, 
2x USB 3.2 Gen 1 Type-A ,
HDMI 2.1, 
ETH RJ45, 
1x kombinovaný konektor sluchátek/mikrofonu.  
Podsvícená klávesnice včetně numerických kláves. 
Čtečka mikro SD paměťových karet.
Touchpad.
Záruka 60 měsíců NBD on site.</t>
  </si>
  <si>
    <t>Záruka na zboží 60 měsíců,
servis NBD on site.</t>
  </si>
  <si>
    <t>Ing. Jiří Basl, Ph.D.,
Tel.: 37763 4249, 
603 216 039</t>
  </si>
  <si>
    <t>Univerzitní 26, 
301 00 Plzeň,
Fakulta elektrotechnická - Katedra elektroniky a informačních technologií,
místnost EK 502</t>
  </si>
  <si>
    <t>30 dní</t>
  </si>
  <si>
    <t>Novotný</t>
  </si>
  <si>
    <t>Filip Bušek, 
Tel.: 37763 5219,
735 715 934,
E-mail: busekf@ujp.zcu.cz</t>
  </si>
  <si>
    <t>Univerzitní 22, 
301 00 Plzeň,
Ústav jazykové přípravy,
místnost UU 306</t>
  </si>
  <si>
    <t>Notebook 15,6"</t>
  </si>
  <si>
    <t>Operační systém Windows 64-bit, předinstalovaný (Windows 10 nebo vyšší, nesmí to být licence typu K12 (EDU)).
OS Windows požadujeme z důvodu kompatibility s interními aplikacemi ZČU (Stag, Magion,...).
Existence ovladačů použitého HW ve Windows 10 a vyšší verze Windows.</t>
  </si>
  <si>
    <t>Záruka na zboží 36 měsíců, 
servis NBD on site.</t>
  </si>
  <si>
    <t>Provedení notebooku klasické.
Výkon procesoru v Passmark CPU více než 20 000 bodů (platné ke dni 14.1.2025).
Operační paměť minimálně 16 GB.
Disk SSD disk o kapacitě minimálně 512 GB.
Integrovaná wifi karta.
Display min. Full HD 15,6" s rozlišením 1920 x 1200, provedení matné.
Webkamera a mikrofon.
Síťová karta 1 Gb/s Ethernet s podporou PXE.
Konektor RJ-45 integrovaný přímo na těle NTB.
Mminimálně 2x USB-A port a 1x USB-C, USB-C musí umožňovat napájení a přenos obrazu. Minimálně 1x HDMI.
Kovový nebo kompozitní vnitřní rám.
CZ Klávesnice s numerickou části s podsvícením nebo alternativním způsobem zlepšení viditelnosti ve tmě.
Touchpad.
Klávesnice musí být odolná proti polití.
Notebook musí obsahovat digitální grafický výstup.
Podpora prostřednictvím internetu musí umožňovat stahování ovladačů a manuálu z internetu adresně pro konkrétní zadaný typ (sériové číslo) zařízení.
Záruka 36 měsíců, servis NBD on site.</t>
  </si>
  <si>
    <t>Notebook 16"</t>
  </si>
  <si>
    <t>Záruka min. 5 let se servisem NBD on-site.</t>
  </si>
  <si>
    <t>Ing. Kamil Eckhardt, 
Tel.: 37763 3006</t>
  </si>
  <si>
    <t>Provedení notebooku klasické.
Výkon procesoru v Passmark CPU více než 28 000 bodů, min. 14 jader.
Operační paměť min. 32 GB DDR5.
SSD disk s kapacitou min. 1TB.
Připojení min. Wi-Fi 7 a Bluetooth 5.4.
Webkamera min. 5 Mpx IR, mikrofon.
Displej 16 palců s rozlišením min. 1920 x 1200, min. 300 nitů.
Konektor RJ-45 integrovaný na těle notebooku.
Ostatní konektory min. 2x USB-C Thunderbolt 4, 2x USB-A 3.2 Gen 1, 1x HDMI, 1x combo audio jack.
CZ klávesnice podsvícená s numerickou částí.
Touchpad na těle notebooku.
Podpora prostřednictvím internetu musí umožňovat stahování ovladačů a manuálu z internetu adresně pro konkrétní zadaný typ (sériové číslo) zařízení.
Záruka min. 5 let se servisem NBD on-site.</t>
  </si>
  <si>
    <t>Operační systém Windows 11 ve verzi Pro, předinstalovaný (nesmí to být licence typu K12 (EDU)).
OS Windows požadujeme z důvodu kompatibility s interními aplikacemi ZČU (Stag, Magion,...).</t>
  </si>
  <si>
    <t>Kancelářský notebook</t>
  </si>
  <si>
    <t xml:space="preserve">
Monitor QHD 27</t>
  </si>
  <si>
    <t>Tablet včetně stylusu, pouzdra</t>
  </si>
  <si>
    <t>21 dní</t>
  </si>
  <si>
    <t>Rozlišení min. QHD 2560 x 1440, 16:9, velikost min. 27 palců.
Obnovovací frekvence min. 100 Hz, min. 350 nits.
Doba odezvy max. 5 ms, min. 100% sRGB rozsah barev.
Podpora funkce MAC Address Pass Through.
Kontrast min. 1 500 : 1.
Možnost VESA uchycení, nastavení výšky, natočení a funkce PIVOT.
Konektory min.: 1x HDMI 2.0, 1x DisplayPort vstup, 1x DisplayPort výstup, 1x USB-C, 1x USB-C s funkcí power delivery min. 100W, 3x USB-A 3.2 Gen 1, 1x RJ-45.
Záruka min. 5 let se servisem NBD on-site.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</si>
  <si>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</si>
  <si>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Univerzitní 22, 
301 00 Plzeň,
Fakulta ekonomická - Děkanát,
místnost UL 401b
(pro Děkanát)</t>
  </si>
  <si>
    <t>Univerzitní 22, 
301 00 Plzeň,
Fakulta ekonomická - Děkanát,
místnost UL 401b
(pro KEM)</t>
  </si>
  <si>
    <r>
      <t>Úhlopříčka displeje: 13,1".
Displej: 90Hz TFT LCD.
Rozlišení displeje minimálně 2880 x 1800.
Kapacita flash paměti minimálně: 128 GB.
Velikost paměti RAM minimálně: 8 GB.
Rozlišení přední kamery min. 12 Mpx, rozlišení zadní kamery min. 13 Mpx.
Počet jader procesoru min. 8.
U tabletu je požadován: Akcelerometr (G-Sensor) a Gyroskop, Snímač otisků prstů.  
Je požadováno následující: Wi-Fi, Bluetooth v5.3, GPS, Galileo, podpora paměťových karet (microSD až 2TB).
Konektor USB Type-C.
Kapacita akumulátoru minimálně 10000 mAh.</t>
    </r>
    <r>
      <rPr>
        <sz val="11"/>
        <rFont val="Calibri"/>
        <family val="2"/>
        <charset val="238"/>
        <scheme val="minor"/>
      </rPr>
      <t xml:space="preserve">
Operační systém Android minimálně ve verzi 15 (z důvodu kompatibility s již používaným softwarem).</t>
    </r>
    <r>
      <rPr>
        <sz val="11"/>
        <color theme="1"/>
        <rFont val="Calibri"/>
        <family val="2"/>
        <charset val="238"/>
        <scheme val="minor"/>
      </rPr>
      <t xml:space="preserve">
Stupeň krytí min. IP68.
Barva: šedá.
Rozměry výrobku max.: 20 x 31 x 0.6 cm.
Hmotnost výrobku maximálně	0,7 kg.
Součást balení min.: stylus, nabíjecí kabel.
Včetně ochranného krytu s klávesnicí - kompatibilní s daným modelem tabletu: typ krytu zavírací pouzdro s integrovanou klávesnicí a touchpadem, přihrádka na stylus, barva se preferuje černá, hmotnost pouzdra max. 250 g.</t>
    </r>
  </si>
  <si>
    <t>Operační systém Windows 11, stačí ve verzi Home, předinstalovaný (nesmí to být licence typu K12 (EDU)). 
OS Windows požadujeme z důvodu kompatibility s interními aplikacemi ZČU (Stag, Magion,...).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</si>
</sst>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21" fillId="0" borderId="0"/>
    <xf numFmtId="0" fontId="12" fillId="0" borderId="0"/>
    <xf numFmtId="0" fontId="29" fillId="0" borderId="0" applyNumberFormat="0" applyFill="0" applyBorder="0" applyAlignment="0" applyProtection="0"/>
  </cellStyleXfs>
  <cellXfs count="196">
    <xf numFmtId="0" fontId="0" fillId="0" borderId="0" xfId="0"/>
    <xf numFmtId="0" fontId="0" fillId="0" borderId="0" xfId="0" applyProtection="1"/>
    <xf numFmtId="0" fontId="24" fillId="2" borderId="0" xfId="0" applyFont="1" applyFill="1" applyAlignment="1" applyProtection="1">
      <alignment horizontal="left" vertical="center" wrapText="1"/>
    </xf>
    <xf numFmtId="0" fontId="24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8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26" fillId="0" borderId="0" xfId="0" applyFont="1" applyAlignment="1" applyProtection="1">
      <alignment horizontal="center"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7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3" fillId="4" borderId="7" xfId="0" applyFont="1" applyFill="1" applyBorder="1" applyAlignment="1" applyProtection="1">
      <alignment horizontal="center" vertical="center" wrapText="1"/>
    </xf>
    <xf numFmtId="0" fontId="13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9" fillId="2" borderId="3" xfId="0" applyFont="1" applyFill="1" applyBorder="1" applyAlignment="1" applyProtection="1">
      <alignment horizontal="center" vertical="center" textRotation="90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9" fillId="4" borderId="4" xfId="0" applyFont="1" applyFill="1" applyBorder="1" applyAlignment="1" applyProtection="1">
      <alignment horizontal="center" vertical="center" wrapText="1"/>
    </xf>
    <xf numFmtId="0" fontId="30" fillId="4" borderId="4" xfId="3" applyFont="1" applyFill="1" applyBorder="1" applyAlignment="1" applyProtection="1">
      <alignment horizontal="center" vertical="center" wrapText="1"/>
    </xf>
    <xf numFmtId="0" fontId="19" fillId="5" borderId="6" xfId="0" applyFont="1" applyFill="1" applyBorder="1" applyAlignment="1" applyProtection="1">
      <alignment horizontal="center" vertical="center" wrapText="1"/>
    </xf>
    <xf numFmtId="0" fontId="23" fillId="5" borderId="4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3" xfId="0" applyNumberForma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left" vertical="center" wrapText="1" indent="1"/>
    </xf>
    <xf numFmtId="0" fontId="7" fillId="3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16" fillId="6" borderId="14" xfId="0" applyFont="1" applyFill="1" applyBorder="1" applyAlignment="1" applyProtection="1">
      <alignment horizontal="center" vertical="center" wrapText="1"/>
    </xf>
    <xf numFmtId="0" fontId="6" fillId="6" borderId="14" xfId="0" applyFont="1" applyFill="1" applyBorder="1" applyAlignment="1" applyProtection="1">
      <alignment horizontal="center" vertical="center" wrapText="1"/>
    </xf>
    <xf numFmtId="0" fontId="5" fillId="6" borderId="14" xfId="0" applyFont="1" applyFill="1" applyBorder="1" applyAlignment="1" applyProtection="1">
      <alignment horizontal="center" vertical="center" wrapText="1"/>
    </xf>
    <xf numFmtId="0" fontId="13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27" fillId="4" borderId="17" xfId="0" applyFon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16" fillId="6" borderId="17" xfId="0" applyFont="1" applyFill="1" applyBorder="1" applyAlignment="1" applyProtection="1">
      <alignment horizontal="center" vertical="center" wrapText="1"/>
    </xf>
    <xf numFmtId="0" fontId="7" fillId="6" borderId="17" xfId="0" applyFont="1" applyFill="1" applyBorder="1" applyAlignment="1" applyProtection="1">
      <alignment horizontal="center" vertical="center" wrapText="1"/>
    </xf>
    <xf numFmtId="0" fontId="13" fillId="3" borderId="17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10" fillId="3" borderId="17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left" vertical="center" wrapText="1" indent="1"/>
    </xf>
    <xf numFmtId="0" fontId="8" fillId="3" borderId="2" xfId="0" applyFont="1" applyFill="1" applyBorder="1" applyAlignment="1" applyProtection="1">
      <alignment horizontal="center" vertical="center" wrapText="1"/>
    </xf>
    <xf numFmtId="0" fontId="16" fillId="6" borderId="2" xfId="0" applyFont="1" applyFill="1" applyBorder="1" applyAlignment="1" applyProtection="1">
      <alignment horizontal="center" vertical="center" wrapText="1"/>
    </xf>
    <xf numFmtId="0" fontId="5" fillId="6" borderId="2" xfId="0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10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left" vertical="center" wrapText="1" indent="1"/>
    </xf>
    <xf numFmtId="0" fontId="5" fillId="6" borderId="17" xfId="0" applyFont="1" applyFill="1" applyBorder="1" applyAlignment="1" applyProtection="1">
      <alignment horizontal="center" vertical="center" wrapText="1"/>
    </xf>
    <xf numFmtId="165" fontId="0" fillId="0" borderId="20" xfId="0" applyNumberFormat="1" applyBorder="1" applyAlignment="1" applyProtection="1">
      <alignment horizontal="right" vertical="center" indent="1"/>
    </xf>
    <xf numFmtId="0" fontId="7" fillId="3" borderId="2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left" vertical="center" wrapText="1" indent="1"/>
    </xf>
    <xf numFmtId="0" fontId="4" fillId="3" borderId="2" xfId="0" applyFont="1" applyFill="1" applyBorder="1" applyAlignment="1" applyProtection="1">
      <alignment horizontal="center" vertical="center" wrapText="1"/>
    </xf>
    <xf numFmtId="0" fontId="4" fillId="6" borderId="2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7" fillId="3" borderId="22" xfId="0" applyFon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4" fillId="3" borderId="22" xfId="0" applyFont="1" applyFill="1" applyBorder="1" applyAlignment="1" applyProtection="1">
      <alignment horizontal="left" vertical="center" wrapText="1" indent="1"/>
    </xf>
    <xf numFmtId="0" fontId="27" fillId="4" borderId="22" xfId="0" applyFont="1" applyFill="1" applyBorder="1" applyAlignment="1" applyProtection="1">
      <alignment horizontal="center" vertical="center" wrapText="1"/>
    </xf>
    <xf numFmtId="0" fontId="4" fillId="3" borderId="22" xfId="0" applyFont="1" applyFill="1" applyBorder="1" applyAlignment="1" applyProtection="1">
      <alignment horizontal="center" vertical="center" wrapText="1"/>
    </xf>
    <xf numFmtId="0" fontId="8" fillId="3" borderId="22" xfId="0" applyFont="1" applyFill="1" applyBorder="1" applyAlignment="1" applyProtection="1">
      <alignment horizontal="center" vertical="center" wrapText="1"/>
    </xf>
    <xf numFmtId="0" fontId="16" fillId="6" borderId="22" xfId="0" applyFont="1" applyFill="1" applyBorder="1" applyAlignment="1" applyProtection="1">
      <alignment horizontal="center" vertical="center" wrapText="1"/>
    </xf>
    <xf numFmtId="0" fontId="4" fillId="6" borderId="22" xfId="0" applyFont="1" applyFill="1" applyBorder="1" applyAlignment="1" applyProtection="1">
      <alignment horizontal="center" vertical="center" wrapText="1"/>
    </xf>
    <xf numFmtId="0" fontId="13" fillId="3" borderId="22" xfId="0" applyFont="1" applyFill="1" applyBorder="1" applyAlignment="1" applyProtection="1">
      <alignment horizontal="center" vertical="center" wrapText="1"/>
    </xf>
    <xf numFmtId="3" fontId="0" fillId="2" borderId="27" xfId="0" applyNumberFormat="1" applyFill="1" applyBorder="1" applyAlignment="1" applyProtection="1">
      <alignment horizontal="center" vertical="center" wrapText="1"/>
    </xf>
    <xf numFmtId="0" fontId="4" fillId="3" borderId="28" xfId="0" applyFont="1" applyFill="1" applyBorder="1" applyAlignment="1" applyProtection="1">
      <alignment horizontal="center" vertical="center" wrapText="1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3" borderId="28" xfId="0" applyFill="1" applyBorder="1" applyAlignment="1" applyProtection="1">
      <alignment horizontal="center" vertical="center" wrapText="1"/>
    </xf>
    <xf numFmtId="0" fontId="3" fillId="3" borderId="28" xfId="0" applyFont="1" applyFill="1" applyBorder="1" applyAlignment="1" applyProtection="1">
      <alignment horizontal="left" vertical="center" wrapText="1" indent="1"/>
    </xf>
    <xf numFmtId="0" fontId="16" fillId="6" borderId="28" xfId="0" applyFont="1" applyFill="1" applyBorder="1" applyAlignment="1" applyProtection="1">
      <alignment horizontal="center" vertical="center" wrapText="1"/>
    </xf>
    <xf numFmtId="164" fontId="0" fillId="0" borderId="36" xfId="0" applyNumberFormat="1" applyBorder="1" applyAlignment="1" applyProtection="1">
      <alignment horizontal="right" vertical="center" indent="1"/>
    </xf>
    <xf numFmtId="164" fontId="0" fillId="3" borderId="26" xfId="0" applyNumberFormat="1" applyFill="1" applyBorder="1" applyAlignment="1" applyProtection="1">
      <alignment horizontal="right" vertical="center" indent="1"/>
    </xf>
    <xf numFmtId="165" fontId="0" fillId="0" borderId="32" xfId="0" applyNumberFormat="1" applyBorder="1" applyAlignment="1" applyProtection="1">
      <alignment horizontal="right" vertical="center" indent="1"/>
    </xf>
    <xf numFmtId="0" fontId="0" fillId="0" borderId="26" xfId="0" applyBorder="1" applyAlignment="1" applyProtection="1">
      <alignment horizontal="center" vertical="center"/>
    </xf>
    <xf numFmtId="0" fontId="10" fillId="3" borderId="22" xfId="0" applyFont="1" applyFill="1" applyBorder="1" applyAlignment="1" applyProtection="1">
      <alignment horizontal="center" vertical="center" wrapText="1"/>
    </xf>
    <xf numFmtId="0" fontId="11" fillId="3" borderId="28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4" fillId="3" borderId="31" xfId="0" applyFont="1" applyFill="1" applyBorder="1" applyAlignment="1" applyProtection="1">
      <alignment horizontal="left" vertical="center" wrapText="1" indent="1"/>
    </xf>
    <xf numFmtId="0" fontId="16" fillId="6" borderId="25" xfId="0" applyFont="1" applyFill="1" applyBorder="1" applyAlignment="1" applyProtection="1">
      <alignment horizontal="center" vertical="center" wrapText="1"/>
    </xf>
    <xf numFmtId="164" fontId="0" fillId="0" borderId="25" xfId="0" applyNumberFormat="1" applyBorder="1" applyAlignment="1" applyProtection="1">
      <alignment horizontal="right" vertical="center" indent="1"/>
    </xf>
    <xf numFmtId="164" fontId="0" fillId="3" borderId="25" xfId="0" applyNumberFormat="1" applyFill="1" applyBorder="1" applyAlignment="1" applyProtection="1">
      <alignment horizontal="right" vertical="center" indent="1"/>
    </xf>
    <xf numFmtId="165" fontId="0" fillId="0" borderId="35" xfId="0" applyNumberFormat="1" applyBorder="1" applyAlignment="1" applyProtection="1">
      <alignment horizontal="right" vertical="center" indent="1"/>
    </xf>
    <xf numFmtId="0" fontId="0" fillId="0" borderId="25" xfId="0" applyBorder="1" applyAlignment="1" applyProtection="1">
      <alignment horizontal="center" vertical="center"/>
    </xf>
    <xf numFmtId="0" fontId="11" fillId="3" borderId="24" xfId="0" applyFont="1" applyFill="1" applyBorder="1" applyAlignment="1" applyProtection="1">
      <alignment horizontal="center" vertical="center" wrapText="1"/>
    </xf>
    <xf numFmtId="0" fontId="4" fillId="3" borderId="26" xfId="0" applyFont="1" applyFill="1" applyBorder="1" applyAlignment="1" applyProtection="1">
      <alignment horizontal="left" vertical="center" wrapText="1" indent="1"/>
    </xf>
    <xf numFmtId="0" fontId="27" fillId="4" borderId="26" xfId="0" applyFont="1" applyFill="1" applyBorder="1" applyAlignment="1" applyProtection="1">
      <alignment horizontal="center" vertical="center" wrapText="1"/>
    </xf>
    <xf numFmtId="0" fontId="16" fillId="6" borderId="26" xfId="0" applyFont="1" applyFill="1" applyBorder="1" applyAlignment="1" applyProtection="1">
      <alignment horizontal="center" vertical="center" wrapText="1"/>
    </xf>
    <xf numFmtId="164" fontId="0" fillId="0" borderId="26" xfId="0" applyNumberFormat="1" applyBorder="1" applyAlignment="1" applyProtection="1">
      <alignment horizontal="right" vertical="center" indent="1"/>
    </xf>
    <xf numFmtId="164" fontId="0" fillId="3" borderId="26" xfId="0" applyNumberFormat="1" applyFill="1" applyBorder="1" applyAlignment="1" applyProtection="1">
      <alignment horizontal="right" vertical="center" indent="1"/>
    </xf>
    <xf numFmtId="0" fontId="0" fillId="0" borderId="26" xfId="0" applyBorder="1" applyAlignment="1" applyProtection="1">
      <alignment horizontal="center" vertical="center"/>
    </xf>
    <xf numFmtId="3" fontId="0" fillId="2" borderId="29" xfId="0" applyNumberFormat="1" applyFill="1" applyBorder="1" applyAlignment="1" applyProtection="1">
      <alignment horizontal="center" vertical="center" wrapText="1"/>
    </xf>
    <xf numFmtId="0" fontId="7" fillId="3" borderId="30" xfId="0" applyFont="1" applyFill="1" applyBorder="1" applyAlignment="1" applyProtection="1">
      <alignment horizontal="center" vertical="center" wrapText="1"/>
    </xf>
    <xf numFmtId="3" fontId="0" fillId="3" borderId="30" xfId="0" applyNumberFormat="1" applyFill="1" applyBorder="1" applyAlignment="1" applyProtection="1">
      <alignment horizontal="center" vertical="center" wrapText="1"/>
    </xf>
    <xf numFmtId="0" fontId="0" fillId="3" borderId="30" xfId="0" applyFill="1" applyBorder="1" applyAlignment="1" applyProtection="1">
      <alignment horizontal="center" vertical="center" wrapText="1"/>
    </xf>
    <xf numFmtId="0" fontId="4" fillId="3" borderId="30" xfId="0" applyFont="1" applyFill="1" applyBorder="1" applyAlignment="1" applyProtection="1">
      <alignment horizontal="left" vertical="center" wrapText="1" indent="1"/>
    </xf>
    <xf numFmtId="0" fontId="4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16" fillId="6" borderId="30" xfId="0" applyFont="1" applyFill="1" applyBorder="1" applyAlignment="1" applyProtection="1">
      <alignment horizontal="center" vertical="center" wrapText="1"/>
    </xf>
    <xf numFmtId="0" fontId="4" fillId="6" borderId="12" xfId="0" applyFont="1" applyFill="1" applyBorder="1" applyAlignment="1" applyProtection="1">
      <alignment horizontal="center" vertical="center" wrapText="1"/>
    </xf>
    <xf numFmtId="0" fontId="13" fillId="3" borderId="12" xfId="0" applyFont="1" applyFill="1" applyBorder="1" applyAlignment="1" applyProtection="1">
      <alignment horizontal="center" vertical="center" wrapText="1"/>
    </xf>
    <xf numFmtId="164" fontId="0" fillId="0" borderId="33" xfId="0" applyNumberFormat="1" applyBorder="1" applyAlignment="1" applyProtection="1">
      <alignment horizontal="right" vertical="center" indent="1"/>
    </xf>
    <xf numFmtId="164" fontId="0" fillId="3" borderId="30" xfId="0" applyNumberFormat="1" applyFill="1" applyBorder="1" applyAlignment="1" applyProtection="1">
      <alignment horizontal="right" vertical="center" indent="1"/>
    </xf>
    <xf numFmtId="165" fontId="0" fillId="0" borderId="34" xfId="0" applyNumberFormat="1" applyBorder="1" applyAlignment="1" applyProtection="1">
      <alignment horizontal="right" vertical="center" indent="1"/>
    </xf>
    <xf numFmtId="0" fontId="0" fillId="0" borderId="30" xfId="0" applyBorder="1" applyAlignment="1" applyProtection="1">
      <alignment horizontal="center" vertical="center"/>
    </xf>
    <xf numFmtId="0" fontId="10" fillId="3" borderId="12" xfId="0" applyFont="1" applyFill="1" applyBorder="1" applyAlignment="1" applyProtection="1">
      <alignment horizontal="center" vertical="center" wrapText="1"/>
    </xf>
    <xf numFmtId="0" fontId="11" fillId="3" borderId="30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9" fillId="5" borderId="3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6" fillId="0" borderId="0" xfId="2" applyFont="1" applyAlignment="1" applyProtection="1">
      <alignment horizontal="left" vertical="center" wrapText="1"/>
    </xf>
    <xf numFmtId="0" fontId="19" fillId="0" borderId="0" xfId="0" applyFont="1" applyAlignment="1" applyProtection="1">
      <alignment vertical="center"/>
    </xf>
    <xf numFmtId="164" fontId="20" fillId="0" borderId="0" xfId="0" applyNumberFormat="1" applyFont="1" applyAlignment="1" applyProtection="1">
      <alignment horizontal="right" vertical="center" indent="1"/>
    </xf>
    <xf numFmtId="164" fontId="15" fillId="0" borderId="3" xfId="0" applyNumberFormat="1" applyFont="1" applyBorder="1" applyAlignment="1" applyProtection="1">
      <alignment horizontal="center" vertical="center"/>
    </xf>
    <xf numFmtId="164" fontId="15" fillId="0" borderId="9" xfId="0" applyNumberFormat="1" applyFont="1" applyBorder="1" applyAlignment="1" applyProtection="1">
      <alignment horizontal="center" vertical="center"/>
    </xf>
    <xf numFmtId="164" fontId="15" fillId="0" borderId="10" xfId="0" applyNumberFormat="1" applyFont="1" applyBorder="1" applyAlignment="1" applyProtection="1">
      <alignment horizontal="center" vertical="center"/>
    </xf>
    <xf numFmtId="164" fontId="15" fillId="0" borderId="11" xfId="0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left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/>
    </xf>
    <xf numFmtId="0" fontId="25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4" borderId="15" xfId="0" applyFont="1" applyFill="1" applyBorder="1" applyAlignment="1" applyProtection="1">
      <alignment horizontal="left" vertical="center" wrapText="1" indent="1"/>
      <protection locked="0"/>
    </xf>
    <xf numFmtId="0" fontId="17" fillId="4" borderId="17" xfId="0" applyFont="1" applyFill="1" applyBorder="1" applyAlignment="1" applyProtection="1">
      <alignment horizontal="left" vertical="center" wrapText="1" indent="1"/>
      <protection locked="0"/>
    </xf>
    <xf numFmtId="0" fontId="17" fillId="4" borderId="19" xfId="0" applyFont="1" applyFill="1" applyBorder="1" applyAlignment="1" applyProtection="1">
      <alignment horizontal="left" vertical="center" wrapText="1" indent="1"/>
      <protection locked="0"/>
    </xf>
    <xf numFmtId="0" fontId="17" fillId="4" borderId="22" xfId="0" applyFont="1" applyFill="1" applyBorder="1" applyAlignment="1" applyProtection="1">
      <alignment horizontal="left" vertical="center" wrapText="1" indent="1"/>
      <protection locked="0"/>
    </xf>
    <xf numFmtId="0" fontId="17" fillId="4" borderId="28" xfId="0" applyFont="1" applyFill="1" applyBorder="1" applyAlignment="1" applyProtection="1">
      <alignment horizontal="left" vertical="center" wrapText="1" indent="1"/>
      <protection locked="0"/>
    </xf>
    <xf numFmtId="0" fontId="17" fillId="4" borderId="31" xfId="0" applyFont="1" applyFill="1" applyBorder="1" applyAlignment="1" applyProtection="1">
      <alignment horizontal="left" vertical="center" wrapText="1" indent="1"/>
      <protection locked="0"/>
    </xf>
    <xf numFmtId="0" fontId="17" fillId="4" borderId="26" xfId="0" applyFont="1" applyFill="1" applyBorder="1" applyAlignment="1" applyProtection="1">
      <alignment horizontal="left" vertical="center" wrapText="1" indent="1"/>
      <protection locked="0"/>
    </xf>
    <xf numFmtId="0" fontId="17" fillId="4" borderId="30" xfId="0" applyFont="1" applyFill="1" applyBorder="1" applyAlignment="1" applyProtection="1">
      <alignment horizontal="left" vertical="center" wrapText="1" indent="1"/>
      <protection locked="0"/>
    </xf>
    <xf numFmtId="0" fontId="27" fillId="4" borderId="15" xfId="0" applyFont="1" applyFill="1" applyBorder="1" applyAlignment="1" applyProtection="1">
      <alignment horizontal="center" vertical="center" wrapText="1"/>
      <protection locked="0"/>
    </xf>
    <xf numFmtId="0" fontId="27" fillId="4" borderId="19" xfId="0" applyFont="1" applyFill="1" applyBorder="1" applyAlignment="1" applyProtection="1">
      <alignment horizontal="center" vertical="center" wrapText="1"/>
      <protection locked="0"/>
    </xf>
    <xf numFmtId="0" fontId="27" fillId="4" borderId="28" xfId="0" applyFont="1" applyFill="1" applyBorder="1" applyAlignment="1" applyProtection="1">
      <alignment horizontal="center" vertical="center" wrapText="1"/>
      <protection locked="0"/>
    </xf>
    <xf numFmtId="0" fontId="27" fillId="4" borderId="31" xfId="0" applyFont="1" applyFill="1" applyBorder="1" applyAlignment="1" applyProtection="1">
      <alignment horizontal="center" vertical="center" wrapText="1"/>
      <protection locked="0"/>
    </xf>
    <xf numFmtId="0" fontId="27" fillId="4" borderId="30" xfId="0" applyFont="1" applyFill="1" applyBorder="1" applyAlignment="1" applyProtection="1">
      <alignment horizontal="center" vertical="center" wrapText="1"/>
      <protection locked="0"/>
    </xf>
    <xf numFmtId="164" fontId="17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31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30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zoomScale="64" zoomScaleNormal="64" workbookViewId="0">
      <selection activeCell="C7" sqref="C7:C8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42.42578125" style="4" customWidth="1"/>
    <col min="4" max="4" width="12.28515625" style="175" customWidth="1"/>
    <col min="5" max="5" width="10.5703125" style="22" customWidth="1"/>
    <col min="6" max="6" width="144.42578125" style="4" customWidth="1"/>
    <col min="7" max="7" width="35.85546875" style="6" customWidth="1"/>
    <col min="8" max="8" width="27.42578125" style="6" customWidth="1"/>
    <col min="9" max="9" width="20.85546875" style="6" customWidth="1"/>
    <col min="10" max="10" width="16.140625" style="4" customWidth="1"/>
    <col min="11" max="11" width="27.28515625" style="1" hidden="1" customWidth="1"/>
    <col min="12" max="12" width="30" style="1" customWidth="1"/>
    <col min="13" max="13" width="27.85546875" style="1" customWidth="1"/>
    <col min="14" max="14" width="36.85546875" style="6" customWidth="1"/>
    <col min="15" max="15" width="27.28515625" style="6" customWidth="1"/>
    <col min="16" max="16" width="17.7109375" style="6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2.7109375" style="17" customWidth="1"/>
    <col min="23" max="16384" width="9.140625" style="1"/>
  </cols>
  <sheetData>
    <row r="1" spans="1:22" ht="40.9" customHeight="1" x14ac:dyDescent="0.25">
      <c r="B1" s="2" t="s">
        <v>34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14</v>
      </c>
      <c r="D6" s="29" t="s">
        <v>4</v>
      </c>
      <c r="E6" s="29" t="s">
        <v>15</v>
      </c>
      <c r="F6" s="29" t="s">
        <v>16</v>
      </c>
      <c r="G6" s="30" t="s">
        <v>29</v>
      </c>
      <c r="H6" s="31" t="s">
        <v>58</v>
      </c>
      <c r="I6" s="32" t="s">
        <v>17</v>
      </c>
      <c r="J6" s="29" t="s">
        <v>18</v>
      </c>
      <c r="K6" s="29" t="s">
        <v>32</v>
      </c>
      <c r="L6" s="33" t="s">
        <v>19</v>
      </c>
      <c r="M6" s="34" t="s">
        <v>20</v>
      </c>
      <c r="N6" s="33" t="s">
        <v>21</v>
      </c>
      <c r="O6" s="29" t="s">
        <v>27</v>
      </c>
      <c r="P6" s="33" t="s">
        <v>22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23</v>
      </c>
      <c r="V6" s="33" t="s">
        <v>24</v>
      </c>
    </row>
    <row r="7" spans="1:22" ht="298.5" customHeight="1" thickTop="1" x14ac:dyDescent="0.25">
      <c r="A7" s="37"/>
      <c r="B7" s="38">
        <v>1</v>
      </c>
      <c r="C7" s="39" t="s">
        <v>35</v>
      </c>
      <c r="D7" s="40">
        <v>1</v>
      </c>
      <c r="E7" s="41" t="s">
        <v>30</v>
      </c>
      <c r="F7" s="42" t="s">
        <v>36</v>
      </c>
      <c r="G7" s="176"/>
      <c r="H7" s="184"/>
      <c r="I7" s="43" t="s">
        <v>33</v>
      </c>
      <c r="J7" s="44" t="s">
        <v>31</v>
      </c>
      <c r="K7" s="45"/>
      <c r="L7" s="46" t="s">
        <v>37</v>
      </c>
      <c r="M7" s="47" t="s">
        <v>38</v>
      </c>
      <c r="N7" s="48" t="s">
        <v>39</v>
      </c>
      <c r="O7" s="49" t="s">
        <v>40</v>
      </c>
      <c r="P7" s="50">
        <f>D7*Q7</f>
        <v>55900</v>
      </c>
      <c r="Q7" s="51">
        <v>55900</v>
      </c>
      <c r="R7" s="189"/>
      <c r="S7" s="52">
        <f>D7*R7</f>
        <v>0</v>
      </c>
      <c r="T7" s="53" t="str">
        <f>IF(R7+R8, IF(R7+R8&gt;Q7,"NEVYHOVUJE","VYHOVUJE")," ")</f>
        <v xml:space="preserve"> </v>
      </c>
      <c r="U7" s="54" t="s">
        <v>41</v>
      </c>
      <c r="V7" s="55" t="s">
        <v>11</v>
      </c>
    </row>
    <row r="8" spans="1:22" ht="60.75" customHeight="1" thickBot="1" x14ac:dyDescent="0.3">
      <c r="A8" s="37"/>
      <c r="B8" s="56"/>
      <c r="C8" s="57"/>
      <c r="D8" s="58"/>
      <c r="E8" s="59"/>
      <c r="F8" s="60" t="s">
        <v>62</v>
      </c>
      <c r="G8" s="177"/>
      <c r="H8" s="61" t="s">
        <v>31</v>
      </c>
      <c r="I8" s="57"/>
      <c r="J8" s="62"/>
      <c r="K8" s="63"/>
      <c r="L8" s="64"/>
      <c r="M8" s="65"/>
      <c r="N8" s="65"/>
      <c r="O8" s="66"/>
      <c r="P8" s="67"/>
      <c r="Q8" s="68"/>
      <c r="R8" s="190"/>
      <c r="S8" s="69">
        <f>D7*R8</f>
        <v>0</v>
      </c>
      <c r="T8" s="70"/>
      <c r="U8" s="71"/>
      <c r="V8" s="72"/>
    </row>
    <row r="9" spans="1:22" ht="292.5" customHeight="1" x14ac:dyDescent="0.25">
      <c r="A9" s="37"/>
      <c r="B9" s="73">
        <v>2</v>
      </c>
      <c r="C9" s="74" t="s">
        <v>44</v>
      </c>
      <c r="D9" s="75">
        <v>1</v>
      </c>
      <c r="E9" s="76" t="s">
        <v>30</v>
      </c>
      <c r="F9" s="77" t="s">
        <v>47</v>
      </c>
      <c r="G9" s="178"/>
      <c r="H9" s="185"/>
      <c r="I9" s="74" t="s">
        <v>33</v>
      </c>
      <c r="J9" s="74" t="s">
        <v>31</v>
      </c>
      <c r="K9" s="78"/>
      <c r="L9" s="79" t="s">
        <v>46</v>
      </c>
      <c r="M9" s="80" t="s">
        <v>42</v>
      </c>
      <c r="N9" s="80" t="s">
        <v>43</v>
      </c>
      <c r="O9" s="81" t="s">
        <v>40</v>
      </c>
      <c r="P9" s="82">
        <f>D9*Q9</f>
        <v>22000</v>
      </c>
      <c r="Q9" s="83">
        <v>22000</v>
      </c>
      <c r="R9" s="191"/>
      <c r="S9" s="84">
        <f>D9*R9</f>
        <v>0</v>
      </c>
      <c r="T9" s="85" t="str">
        <f>IF(R9+R10, IF(R9+R10&gt;Q9,"NEVYHOVUJE","VYHOVUJE")," ")</f>
        <v xml:space="preserve"> </v>
      </c>
      <c r="U9" s="86"/>
      <c r="V9" s="87" t="s">
        <v>11</v>
      </c>
    </row>
    <row r="10" spans="1:22" ht="69" customHeight="1" thickBot="1" x14ac:dyDescent="0.3">
      <c r="A10" s="37"/>
      <c r="B10" s="56"/>
      <c r="C10" s="88"/>
      <c r="D10" s="58"/>
      <c r="E10" s="59"/>
      <c r="F10" s="89" t="s">
        <v>45</v>
      </c>
      <c r="G10" s="177"/>
      <c r="H10" s="61" t="s">
        <v>31</v>
      </c>
      <c r="I10" s="88"/>
      <c r="J10" s="88"/>
      <c r="K10" s="63"/>
      <c r="L10" s="64"/>
      <c r="M10" s="90"/>
      <c r="N10" s="90"/>
      <c r="O10" s="66"/>
      <c r="P10" s="67"/>
      <c r="Q10" s="68"/>
      <c r="R10" s="192"/>
      <c r="S10" s="91">
        <f>D9*R10</f>
        <v>0</v>
      </c>
      <c r="T10" s="70"/>
      <c r="U10" s="71"/>
      <c r="V10" s="72"/>
    </row>
    <row r="11" spans="1:22" ht="237.75" customHeight="1" x14ac:dyDescent="0.25">
      <c r="A11" s="37"/>
      <c r="B11" s="73">
        <v>3</v>
      </c>
      <c r="C11" s="92" t="s">
        <v>48</v>
      </c>
      <c r="D11" s="75">
        <v>1</v>
      </c>
      <c r="E11" s="76" t="s">
        <v>30</v>
      </c>
      <c r="F11" s="93" t="s">
        <v>51</v>
      </c>
      <c r="G11" s="178"/>
      <c r="H11" s="185"/>
      <c r="I11" s="94" t="s">
        <v>33</v>
      </c>
      <c r="J11" s="94" t="s">
        <v>31</v>
      </c>
      <c r="K11" s="78"/>
      <c r="L11" s="79" t="s">
        <v>49</v>
      </c>
      <c r="M11" s="95" t="s">
        <v>50</v>
      </c>
      <c r="N11" s="95" t="s">
        <v>59</v>
      </c>
      <c r="O11" s="81" t="s">
        <v>40</v>
      </c>
      <c r="P11" s="82">
        <f>D11*Q11</f>
        <v>24000</v>
      </c>
      <c r="Q11" s="83">
        <v>24000</v>
      </c>
      <c r="R11" s="191"/>
      <c r="S11" s="84">
        <f>D11*R11</f>
        <v>0</v>
      </c>
      <c r="T11" s="85" t="str">
        <f>IF(R11+R12, IF(R11+R12&gt;Q11,"NEVYHOVUJE","VYHOVUJE")," ")</f>
        <v xml:space="preserve"> </v>
      </c>
      <c r="U11" s="86"/>
      <c r="V11" s="87" t="s">
        <v>11</v>
      </c>
    </row>
    <row r="12" spans="1:22" ht="71.25" customHeight="1" thickBot="1" x14ac:dyDescent="0.3">
      <c r="A12" s="37"/>
      <c r="B12" s="96"/>
      <c r="C12" s="97"/>
      <c r="D12" s="98"/>
      <c r="E12" s="99"/>
      <c r="F12" s="100" t="s">
        <v>52</v>
      </c>
      <c r="G12" s="179"/>
      <c r="H12" s="101" t="s">
        <v>31</v>
      </c>
      <c r="I12" s="102"/>
      <c r="J12" s="102"/>
      <c r="K12" s="103"/>
      <c r="L12" s="104"/>
      <c r="M12" s="105"/>
      <c r="N12" s="105"/>
      <c r="O12" s="106"/>
      <c r="P12" s="67"/>
      <c r="Q12" s="68"/>
      <c r="R12" s="190"/>
      <c r="S12" s="69">
        <f>D11*R12</f>
        <v>0</v>
      </c>
      <c r="T12" s="70"/>
      <c r="U12" s="71"/>
      <c r="V12" s="72"/>
    </row>
    <row r="13" spans="1:22" ht="333.75" customHeight="1" x14ac:dyDescent="0.25">
      <c r="A13" s="37"/>
      <c r="B13" s="107">
        <v>4</v>
      </c>
      <c r="C13" s="108" t="s">
        <v>55</v>
      </c>
      <c r="D13" s="109">
        <v>1</v>
      </c>
      <c r="E13" s="110" t="s">
        <v>30</v>
      </c>
      <c r="F13" s="111" t="s">
        <v>61</v>
      </c>
      <c r="G13" s="180"/>
      <c r="H13" s="186"/>
      <c r="I13" s="94" t="s">
        <v>33</v>
      </c>
      <c r="J13" s="94" t="s">
        <v>31</v>
      </c>
      <c r="K13" s="78"/>
      <c r="L13" s="112"/>
      <c r="M13" s="95" t="s">
        <v>50</v>
      </c>
      <c r="N13" s="95" t="s">
        <v>60</v>
      </c>
      <c r="O13" s="81" t="s">
        <v>56</v>
      </c>
      <c r="P13" s="113">
        <f>D13*Q13</f>
        <v>20000</v>
      </c>
      <c r="Q13" s="114">
        <v>20000</v>
      </c>
      <c r="R13" s="193"/>
      <c r="S13" s="115">
        <f>D13*R13</f>
        <v>0</v>
      </c>
      <c r="T13" s="116" t="str">
        <f>IF(ISNUMBER(R13), IF(R13&gt;Q13,"NEVYHOVUJE","VYHOVUJE")," ")</f>
        <v xml:space="preserve"> </v>
      </c>
      <c r="U13" s="117"/>
      <c r="V13" s="118" t="s">
        <v>12</v>
      </c>
    </row>
    <row r="14" spans="1:22" ht="228" customHeight="1" x14ac:dyDescent="0.25">
      <c r="A14" s="37"/>
      <c r="B14" s="119">
        <v>5</v>
      </c>
      <c r="C14" s="120" t="s">
        <v>53</v>
      </c>
      <c r="D14" s="121">
        <v>1</v>
      </c>
      <c r="E14" s="122" t="s">
        <v>30</v>
      </c>
      <c r="F14" s="123" t="s">
        <v>51</v>
      </c>
      <c r="G14" s="181"/>
      <c r="H14" s="187"/>
      <c r="I14" s="102"/>
      <c r="J14" s="102"/>
      <c r="K14" s="103"/>
      <c r="L14" s="124" t="s">
        <v>49</v>
      </c>
      <c r="M14" s="105"/>
      <c r="N14" s="105"/>
      <c r="O14" s="106"/>
      <c r="P14" s="125">
        <f>D14*Q14</f>
        <v>24000</v>
      </c>
      <c r="Q14" s="126">
        <v>24000</v>
      </c>
      <c r="R14" s="194"/>
      <c r="S14" s="127">
        <f>D14*R14</f>
        <v>0</v>
      </c>
      <c r="T14" s="128" t="str">
        <f>IF(R14+R15, IF(R14+R15&gt;Q14,"NEVYHOVUJE","VYHOVUJE")," ")</f>
        <v xml:space="preserve"> </v>
      </c>
      <c r="U14" s="117"/>
      <c r="V14" s="129" t="s">
        <v>11</v>
      </c>
    </row>
    <row r="15" spans="1:22" ht="61.5" customHeight="1" x14ac:dyDescent="0.25">
      <c r="A15" s="37"/>
      <c r="B15" s="119"/>
      <c r="C15" s="120"/>
      <c r="D15" s="121"/>
      <c r="E15" s="122"/>
      <c r="F15" s="130" t="s">
        <v>52</v>
      </c>
      <c r="G15" s="182"/>
      <c r="H15" s="131" t="s">
        <v>31</v>
      </c>
      <c r="I15" s="102"/>
      <c r="J15" s="102"/>
      <c r="K15" s="103"/>
      <c r="L15" s="132"/>
      <c r="M15" s="105"/>
      <c r="N15" s="105"/>
      <c r="O15" s="106"/>
      <c r="P15" s="133"/>
      <c r="Q15" s="134"/>
      <c r="R15" s="193"/>
      <c r="S15" s="115">
        <f>D14*R15</f>
        <v>0</v>
      </c>
      <c r="T15" s="135"/>
      <c r="U15" s="117"/>
      <c r="V15" s="129"/>
    </row>
    <row r="16" spans="1:22" ht="186" customHeight="1" thickBot="1" x14ac:dyDescent="0.3">
      <c r="A16" s="37"/>
      <c r="B16" s="136">
        <v>6</v>
      </c>
      <c r="C16" s="137" t="s">
        <v>54</v>
      </c>
      <c r="D16" s="138">
        <v>1</v>
      </c>
      <c r="E16" s="139" t="s">
        <v>30</v>
      </c>
      <c r="F16" s="140" t="s">
        <v>57</v>
      </c>
      <c r="G16" s="183"/>
      <c r="H16" s="188"/>
      <c r="I16" s="141"/>
      <c r="J16" s="141"/>
      <c r="K16" s="142"/>
      <c r="L16" s="143" t="s">
        <v>49</v>
      </c>
      <c r="M16" s="144"/>
      <c r="N16" s="144"/>
      <c r="O16" s="145"/>
      <c r="P16" s="146">
        <f>D16*Q16</f>
        <v>7652</v>
      </c>
      <c r="Q16" s="147">
        <v>7652</v>
      </c>
      <c r="R16" s="195"/>
      <c r="S16" s="148">
        <f>D16*R16</f>
        <v>0</v>
      </c>
      <c r="T16" s="149" t="str">
        <f t="shared" ref="T16" si="0">IF(ISNUMBER(R16), IF(R16&gt;Q16,"NEVYHOVUJE","VYHOVUJE")," ")</f>
        <v xml:space="preserve"> </v>
      </c>
      <c r="U16" s="150"/>
      <c r="V16" s="151" t="s">
        <v>13</v>
      </c>
    </row>
    <row r="17" spans="2:22" ht="17.45" customHeight="1" thickTop="1" thickBot="1" x14ac:dyDescent="0.3">
      <c r="B17" s="152"/>
      <c r="C17" s="1"/>
      <c r="D17" s="1"/>
      <c r="E17" s="1"/>
      <c r="F17" s="1"/>
      <c r="G17" s="1"/>
      <c r="H17" s="1"/>
      <c r="I17" s="1"/>
      <c r="J17" s="1"/>
      <c r="N17" s="1"/>
      <c r="O17" s="1"/>
      <c r="P17" s="1"/>
    </row>
    <row r="18" spans="2:22" ht="51.75" customHeight="1" thickTop="1" thickBot="1" x14ac:dyDescent="0.3">
      <c r="B18" s="153" t="s">
        <v>26</v>
      </c>
      <c r="C18" s="153"/>
      <c r="D18" s="153"/>
      <c r="E18" s="153"/>
      <c r="F18" s="153"/>
      <c r="G18" s="153"/>
      <c r="H18" s="154"/>
      <c r="I18" s="154"/>
      <c r="J18" s="155"/>
      <c r="K18" s="155"/>
      <c r="L18" s="27"/>
      <c r="M18" s="27"/>
      <c r="N18" s="27"/>
      <c r="O18" s="156"/>
      <c r="P18" s="156"/>
      <c r="Q18" s="157" t="s">
        <v>9</v>
      </c>
      <c r="R18" s="158" t="s">
        <v>10</v>
      </c>
      <c r="S18" s="159"/>
      <c r="T18" s="160"/>
      <c r="U18" s="161"/>
      <c r="V18" s="162"/>
    </row>
    <row r="19" spans="2:22" ht="50.45" customHeight="1" thickTop="1" thickBot="1" x14ac:dyDescent="0.3">
      <c r="B19" s="163" t="s">
        <v>25</v>
      </c>
      <c r="C19" s="163"/>
      <c r="D19" s="163"/>
      <c r="E19" s="163"/>
      <c r="F19" s="163"/>
      <c r="G19" s="163"/>
      <c r="H19" s="163"/>
      <c r="I19" s="164"/>
      <c r="L19" s="7"/>
      <c r="M19" s="7"/>
      <c r="N19" s="7"/>
      <c r="O19" s="165"/>
      <c r="P19" s="165"/>
      <c r="Q19" s="166">
        <f>SUM(P7:P16)</f>
        <v>153552</v>
      </c>
      <c r="R19" s="167">
        <f>SUM(S7:S16)</f>
        <v>0</v>
      </c>
      <c r="S19" s="168"/>
      <c r="T19" s="169"/>
    </row>
    <row r="20" spans="2:22" ht="15.75" thickTop="1" x14ac:dyDescent="0.25">
      <c r="B20" s="170" t="s">
        <v>28</v>
      </c>
      <c r="C20" s="170"/>
      <c r="D20" s="170"/>
      <c r="E20" s="170"/>
      <c r="F20" s="170"/>
      <c r="G20" s="170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22" x14ac:dyDescent="0.25">
      <c r="B21" s="171"/>
      <c r="C21" s="171"/>
      <c r="D21" s="171"/>
      <c r="E21" s="171"/>
      <c r="F21" s="171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22" x14ac:dyDescent="0.25">
      <c r="B22" s="171"/>
      <c r="C22" s="171"/>
      <c r="D22" s="171"/>
      <c r="E22" s="171"/>
      <c r="F22" s="171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22" x14ac:dyDescent="0.25">
      <c r="B23" s="172"/>
      <c r="C23" s="173"/>
      <c r="D23" s="173"/>
      <c r="E23" s="173"/>
      <c r="F23" s="173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22" ht="19.899999999999999" customHeight="1" x14ac:dyDescent="0.25">
      <c r="C24" s="155"/>
      <c r="D24" s="174"/>
      <c r="E24" s="155"/>
      <c r="F24" s="155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22" ht="19.899999999999999" customHeight="1" x14ac:dyDescent="0.25">
      <c r="C25" s="155"/>
      <c r="D25" s="174"/>
      <c r="E25" s="155"/>
      <c r="F25" s="155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22" ht="19.899999999999999" customHeight="1" x14ac:dyDescent="0.25">
      <c r="C26" s="155"/>
      <c r="D26" s="174"/>
      <c r="E26" s="155"/>
      <c r="F26" s="155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22" ht="19.899999999999999" customHeight="1" x14ac:dyDescent="0.25">
      <c r="C27" s="155"/>
      <c r="D27" s="174"/>
      <c r="E27" s="155"/>
      <c r="F27" s="155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22" ht="19.899999999999999" customHeight="1" x14ac:dyDescent="0.25">
      <c r="C28" s="155"/>
      <c r="D28" s="174"/>
      <c r="E28" s="155"/>
      <c r="F28" s="155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22" ht="19.899999999999999" customHeight="1" x14ac:dyDescent="0.25">
      <c r="C29" s="155"/>
      <c r="D29" s="174"/>
      <c r="E29" s="155"/>
      <c r="F29" s="155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22" ht="19.899999999999999" customHeight="1" x14ac:dyDescent="0.25">
      <c r="C30" s="155"/>
      <c r="D30" s="174"/>
      <c r="E30" s="155"/>
      <c r="F30" s="155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22" ht="19.899999999999999" customHeight="1" x14ac:dyDescent="0.25">
      <c r="C31" s="155"/>
      <c r="D31" s="174"/>
      <c r="E31" s="155"/>
      <c r="F31" s="155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22" ht="19.899999999999999" customHeight="1" x14ac:dyDescent="0.25">
      <c r="C32" s="155"/>
      <c r="D32" s="174"/>
      <c r="E32" s="155"/>
      <c r="F32" s="155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55"/>
      <c r="D33" s="174"/>
      <c r="E33" s="155"/>
      <c r="F33" s="155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55"/>
      <c r="D34" s="174"/>
      <c r="E34" s="155"/>
      <c r="F34" s="155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55"/>
      <c r="D35" s="174"/>
      <c r="E35" s="155"/>
      <c r="F35" s="155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55"/>
      <c r="D36" s="174"/>
      <c r="E36" s="155"/>
      <c r="F36" s="155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55"/>
      <c r="D37" s="174"/>
      <c r="E37" s="155"/>
      <c r="F37" s="155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55"/>
      <c r="D38" s="174"/>
      <c r="E38" s="155"/>
      <c r="F38" s="155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55"/>
      <c r="D39" s="174"/>
      <c r="E39" s="155"/>
      <c r="F39" s="155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55"/>
      <c r="D40" s="174"/>
      <c r="E40" s="155"/>
      <c r="F40" s="155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55"/>
      <c r="D41" s="174"/>
      <c r="E41" s="155"/>
      <c r="F41" s="155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55"/>
      <c r="D42" s="174"/>
      <c r="E42" s="155"/>
      <c r="F42" s="155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55"/>
      <c r="D43" s="174"/>
      <c r="E43" s="155"/>
      <c r="F43" s="155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55"/>
      <c r="D44" s="174"/>
      <c r="E44" s="155"/>
      <c r="F44" s="155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55"/>
      <c r="D45" s="174"/>
      <c r="E45" s="155"/>
      <c r="F45" s="155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55"/>
      <c r="D46" s="174"/>
      <c r="E46" s="155"/>
      <c r="F46" s="155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55"/>
      <c r="D47" s="174"/>
      <c r="E47" s="155"/>
      <c r="F47" s="155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55"/>
      <c r="D48" s="174"/>
      <c r="E48" s="155"/>
      <c r="F48" s="155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55"/>
      <c r="D49" s="174"/>
      <c r="E49" s="155"/>
      <c r="F49" s="155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55"/>
      <c r="D50" s="174"/>
      <c r="E50" s="155"/>
      <c r="F50" s="155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55"/>
      <c r="D51" s="174"/>
      <c r="E51" s="155"/>
      <c r="F51" s="155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55"/>
      <c r="D52" s="174"/>
      <c r="E52" s="155"/>
      <c r="F52" s="155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55"/>
      <c r="D53" s="174"/>
      <c r="E53" s="155"/>
      <c r="F53" s="155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55"/>
      <c r="D54" s="174"/>
      <c r="E54" s="155"/>
      <c r="F54" s="155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55"/>
      <c r="D55" s="174"/>
      <c r="E55" s="155"/>
      <c r="F55" s="155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55"/>
      <c r="D56" s="174"/>
      <c r="E56" s="155"/>
      <c r="F56" s="155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55"/>
      <c r="D57" s="174"/>
      <c r="E57" s="155"/>
      <c r="F57" s="155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55"/>
      <c r="D58" s="174"/>
      <c r="E58" s="155"/>
      <c r="F58" s="155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55"/>
      <c r="D59" s="174"/>
      <c r="E59" s="155"/>
      <c r="F59" s="155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55"/>
      <c r="D60" s="174"/>
      <c r="E60" s="155"/>
      <c r="F60" s="155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55"/>
      <c r="D61" s="174"/>
      <c r="E61" s="155"/>
      <c r="F61" s="155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55"/>
      <c r="D62" s="174"/>
      <c r="E62" s="155"/>
      <c r="F62" s="155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55"/>
      <c r="D63" s="174"/>
      <c r="E63" s="155"/>
      <c r="F63" s="155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55"/>
      <c r="D64" s="174"/>
      <c r="E64" s="155"/>
      <c r="F64" s="155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55"/>
      <c r="D65" s="174"/>
      <c r="E65" s="155"/>
      <c r="F65" s="155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55"/>
      <c r="D66" s="174"/>
      <c r="E66" s="155"/>
      <c r="F66" s="155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55"/>
      <c r="D67" s="174"/>
      <c r="E67" s="155"/>
      <c r="F67" s="155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55"/>
      <c r="D68" s="174"/>
      <c r="E68" s="155"/>
      <c r="F68" s="155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55"/>
      <c r="D69" s="174"/>
      <c r="E69" s="155"/>
      <c r="F69" s="155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55"/>
      <c r="D70" s="174"/>
      <c r="E70" s="155"/>
      <c r="F70" s="155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55"/>
      <c r="D71" s="174"/>
      <c r="E71" s="155"/>
      <c r="F71" s="155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55"/>
      <c r="D72" s="174"/>
      <c r="E72" s="155"/>
      <c r="F72" s="155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55"/>
      <c r="D73" s="174"/>
      <c r="E73" s="155"/>
      <c r="F73" s="155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55"/>
      <c r="D74" s="174"/>
      <c r="E74" s="155"/>
      <c r="F74" s="155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55"/>
      <c r="D75" s="174"/>
      <c r="E75" s="155"/>
      <c r="F75" s="155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55"/>
      <c r="D76" s="174"/>
      <c r="E76" s="155"/>
      <c r="F76" s="155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55"/>
      <c r="D77" s="174"/>
      <c r="E77" s="155"/>
      <c r="F77" s="155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55"/>
      <c r="D78" s="174"/>
      <c r="E78" s="155"/>
      <c r="F78" s="155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55"/>
      <c r="D79" s="174"/>
      <c r="E79" s="155"/>
      <c r="F79" s="155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55"/>
      <c r="D80" s="174"/>
      <c r="E80" s="155"/>
      <c r="F80" s="155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55"/>
      <c r="D81" s="174"/>
      <c r="E81" s="155"/>
      <c r="F81" s="155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55"/>
      <c r="D82" s="174"/>
      <c r="E82" s="155"/>
      <c r="F82" s="155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55"/>
      <c r="D83" s="174"/>
      <c r="E83" s="155"/>
      <c r="F83" s="155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55"/>
      <c r="D84" s="174"/>
      <c r="E84" s="155"/>
      <c r="F84" s="155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55"/>
      <c r="D85" s="174"/>
      <c r="E85" s="155"/>
      <c r="F85" s="155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55"/>
      <c r="D86" s="174"/>
      <c r="E86" s="155"/>
      <c r="F86" s="155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55"/>
      <c r="D87" s="174"/>
      <c r="E87" s="155"/>
      <c r="F87" s="155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55"/>
      <c r="D88" s="174"/>
      <c r="E88" s="155"/>
      <c r="F88" s="155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55"/>
      <c r="D89" s="174"/>
      <c r="E89" s="155"/>
      <c r="F89" s="155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55"/>
      <c r="D90" s="174"/>
      <c r="E90" s="155"/>
      <c r="F90" s="155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55"/>
      <c r="D91" s="174"/>
      <c r="E91" s="155"/>
      <c r="F91" s="155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55"/>
      <c r="D92" s="174"/>
      <c r="E92" s="155"/>
      <c r="F92" s="155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55"/>
      <c r="D93" s="174"/>
      <c r="E93" s="155"/>
      <c r="F93" s="155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55"/>
      <c r="D94" s="174"/>
      <c r="E94" s="155"/>
      <c r="F94" s="155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55"/>
      <c r="D95" s="174"/>
      <c r="E95" s="155"/>
      <c r="F95" s="155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55"/>
      <c r="D96" s="174"/>
      <c r="E96" s="155"/>
      <c r="F96" s="155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55"/>
      <c r="D97" s="174"/>
      <c r="E97" s="155"/>
      <c r="F97" s="155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55"/>
      <c r="D98" s="174"/>
      <c r="E98" s="155"/>
      <c r="F98" s="155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55"/>
      <c r="D99" s="174"/>
      <c r="E99" s="155"/>
      <c r="F99" s="155"/>
      <c r="G99" s="16"/>
      <c r="H99" s="16"/>
      <c r="I99" s="11"/>
      <c r="J99" s="11"/>
      <c r="K99" s="11"/>
      <c r="L99" s="11"/>
      <c r="M99" s="11"/>
      <c r="N99" s="17"/>
      <c r="O99" s="17"/>
      <c r="P99" s="17"/>
    </row>
    <row r="100" spans="3:19" ht="19.899999999999999" customHeight="1" x14ac:dyDescent="0.25">
      <c r="C100" s="1"/>
      <c r="E100" s="1"/>
      <c r="F100" s="1"/>
      <c r="J100" s="1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</sheetData>
  <sheetProtection algorithmName="SHA-512" hashValue="CC6WkeGMxZkU/V0nDrcaxXKolELALKfRWjfrGqlURCPDSooStBcriEQayC4VNgvP7DRyx2gtV+INamEqppgKEw==" saltValue="Zi9VUCN/DAqSJPXuLcWW/A==" spinCount="100000" sheet="1" objects="1" scenarios="1"/>
  <mergeCells count="71">
    <mergeCell ref="M9:M10"/>
    <mergeCell ref="N9:N10"/>
    <mergeCell ref="O9:O10"/>
    <mergeCell ref="P9:P10"/>
    <mergeCell ref="B9:B10"/>
    <mergeCell ref="C9:C10"/>
    <mergeCell ref="D9:D10"/>
    <mergeCell ref="E9:E10"/>
    <mergeCell ref="L9:L10"/>
    <mergeCell ref="I9:I10"/>
    <mergeCell ref="J9:J10"/>
    <mergeCell ref="K9:K10"/>
    <mergeCell ref="B20:G20"/>
    <mergeCell ref="R19:T19"/>
    <mergeCell ref="R18:T18"/>
    <mergeCell ref="B18:G18"/>
    <mergeCell ref="B19:H19"/>
    <mergeCell ref="L7:L8"/>
    <mergeCell ref="K7:K8"/>
    <mergeCell ref="B1:D1"/>
    <mergeCell ref="G5:H5"/>
    <mergeCell ref="B7:B8"/>
    <mergeCell ref="C7:C8"/>
    <mergeCell ref="D7:D8"/>
    <mergeCell ref="E7:E8"/>
    <mergeCell ref="I7:I8"/>
    <mergeCell ref="J7:J8"/>
    <mergeCell ref="M7:M8"/>
    <mergeCell ref="N7:N8"/>
    <mergeCell ref="O7:O8"/>
    <mergeCell ref="U7:U8"/>
    <mergeCell ref="Q7:Q8"/>
    <mergeCell ref="P7:P8"/>
    <mergeCell ref="T7:T8"/>
    <mergeCell ref="V7:V8"/>
    <mergeCell ref="Q9:Q10"/>
    <mergeCell ref="T9:T10"/>
    <mergeCell ref="U9:U10"/>
    <mergeCell ref="V9:V10"/>
    <mergeCell ref="B11:B12"/>
    <mergeCell ref="C11:C12"/>
    <mergeCell ref="D11:D12"/>
    <mergeCell ref="E11:E12"/>
    <mergeCell ref="I11:I12"/>
    <mergeCell ref="O11:O12"/>
    <mergeCell ref="P11:P12"/>
    <mergeCell ref="Q11:Q12"/>
    <mergeCell ref="T11:T12"/>
    <mergeCell ref="J11:J12"/>
    <mergeCell ref="K11:K12"/>
    <mergeCell ref="L11:L12"/>
    <mergeCell ref="M11:M12"/>
    <mergeCell ref="U11:U12"/>
    <mergeCell ref="V11:V12"/>
    <mergeCell ref="B14:B15"/>
    <mergeCell ref="C14:C15"/>
    <mergeCell ref="D14:D15"/>
    <mergeCell ref="E14:E15"/>
    <mergeCell ref="I13:I16"/>
    <mergeCell ref="J13:J16"/>
    <mergeCell ref="L14:L15"/>
    <mergeCell ref="K13:K16"/>
    <mergeCell ref="M13:M16"/>
    <mergeCell ref="N13:N16"/>
    <mergeCell ref="N11:N12"/>
    <mergeCell ref="V14:V15"/>
    <mergeCell ref="O13:O16"/>
    <mergeCell ref="P14:P15"/>
    <mergeCell ref="Q14:Q15"/>
    <mergeCell ref="T14:T15"/>
    <mergeCell ref="U13:U16"/>
  </mergeCells>
  <conditionalFormatting sqref="G7:H16 R7:R16">
    <cfRule type="notContainsBlanks" dxfId="7" priority="81">
      <formula>LEN(TRIM(G7))&gt;0</formula>
    </cfRule>
    <cfRule type="notContainsBlanks" dxfId="6" priority="82">
      <formula>LEN(TRIM(G7))&gt;0</formula>
    </cfRule>
    <cfRule type="containsBlanks" dxfId="5" priority="84">
      <formula>LEN(TRIM(G7))=0</formula>
    </cfRule>
  </conditionalFormatting>
  <conditionalFormatting sqref="G7:H16">
    <cfRule type="notContainsBlanks" dxfId="4" priority="80">
      <formula>LEN(TRIM(G7))&gt;0</formula>
    </cfRule>
  </conditionalFormatting>
  <conditionalFormatting sqref="T7 T9 T11">
    <cfRule type="cellIs" dxfId="3" priority="3" operator="equal">
      <formula>"NEVYHOVUJE"</formula>
    </cfRule>
    <cfRule type="cellIs" dxfId="2" priority="4" operator="equal">
      <formula>"VYHOVUJE"</formula>
    </cfRule>
  </conditionalFormatting>
  <conditionalFormatting sqref="T13:T14 T16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J7" xr:uid="{C9369DE5-2385-49FF-A754-5F8F05635E82}">
      <formula1>"ANO,NE"</formula1>
    </dataValidation>
    <dataValidation type="list" allowBlank="1" showInputMessage="1" showErrorMessage="1" sqref="E7 E9 E11" xr:uid="{349A6282-9232-40B5-B155-0C95E3B5B228}">
      <formula1>"ks,bal,sada,m,"</formula1>
    </dataValidation>
  </dataValidations>
  <hyperlinks>
    <hyperlink ref="H6" location="'Výpočetní technika'!B19" display="Odkaz na splnění požadavku Energy star nebo TCO Certified a energetický štítek*" xr:uid="{16BA92D4-1909-456E-8EDF-E625D31B196F}"/>
  </hyperlinks>
  <pageMargins left="0.19685039370078741" right="0.15748031496062992" top="0.17" bottom="0.11811023622047245" header="7.874015748031496E-2" footer="7.874015748031496E-2"/>
  <pageSetup paperSize="9" scale="24" orientation="landscape" r:id="rId1"/>
  <ignoredErrors>
    <ignoredError sqref="S8:S12 S15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 V9 V11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Helena Sedláčková</cp:lastModifiedBy>
  <cp:revision>3</cp:revision>
  <cp:lastPrinted>2025-07-01T05:38:32Z</cp:lastPrinted>
  <dcterms:created xsi:type="dcterms:W3CDTF">2014-03-05T12:43:32Z</dcterms:created>
  <dcterms:modified xsi:type="dcterms:W3CDTF">2025-07-22T11:08:45Z</dcterms:modified>
</cp:coreProperties>
</file>